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135" activeTab="1"/>
  </bookViews>
  <sheets>
    <sheet name="Лист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<sst xmlns="http://schemas.openxmlformats.org/spreadsheetml/2006/main" count="97" uniqueCount="96">
  <si>
    <t>Статьи расходов</t>
  </si>
  <si>
    <t>На 1 кв. метр, руб.</t>
  </si>
  <si>
    <t>заработная плата бухгалтера</t>
  </si>
  <si>
    <t>уборка подъездов</t>
  </si>
  <si>
    <t>уборка придомовой территории</t>
  </si>
  <si>
    <t>обслуживание электриком мест общего пользования</t>
  </si>
  <si>
    <t>обслуживание сантехником  мест общего пользования</t>
  </si>
  <si>
    <t>хозяйственные расходы</t>
  </si>
  <si>
    <t>услуги банка</t>
  </si>
  <si>
    <t>обслуживание кровли, уборка снега</t>
  </si>
  <si>
    <t>обслуживание газовых сетей</t>
  </si>
  <si>
    <t>ВСЕГО</t>
  </si>
  <si>
    <t>электроэнергия мест общего пользования</t>
  </si>
  <si>
    <t>общая площадь, кв. м.</t>
  </si>
  <si>
    <t xml:space="preserve">и контроль над исполнением договоров по эксплуатации и содержанию общего имущества </t>
  </si>
  <si>
    <t xml:space="preserve">многоквартирного жилого дома) </t>
  </si>
  <si>
    <t xml:space="preserve">*В том числе комиссия 12 рублей в год с каждой квартиры (члены ТСЖ поручают ТСЖ заключение </t>
  </si>
  <si>
    <t>*</t>
  </si>
  <si>
    <r>
      <t xml:space="preserve">вывоз мусора, </t>
    </r>
    <r>
      <rPr>
        <sz val="9"/>
        <color indexed="8"/>
        <rFont val="Times New Roman"/>
        <family val="1"/>
      </rPr>
      <t>с каждого зарегистрированного в квартире</t>
    </r>
  </si>
  <si>
    <r>
      <t>создание резерва на текущий ремонт</t>
    </r>
    <r>
      <rPr>
        <sz val="10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неотложные нужды</t>
    </r>
  </si>
  <si>
    <t xml:space="preserve"> в месяц, руб</t>
  </si>
  <si>
    <r>
      <t>заработная плата правления ТСЖ</t>
    </r>
    <r>
      <rPr>
        <sz val="9"/>
        <color indexed="8"/>
        <rFont val="Times New Roman"/>
        <family val="1"/>
      </rPr>
      <t xml:space="preserve"> (5 человек)</t>
    </r>
  </si>
  <si>
    <t>Г</t>
  </si>
  <si>
    <t>№ п/п</t>
  </si>
  <si>
    <t>Наименование расходов</t>
  </si>
  <si>
    <t>За месяц, руб.</t>
  </si>
  <si>
    <t>За год, руб</t>
  </si>
  <si>
    <t>В месяц с 1 кв.м</t>
  </si>
  <si>
    <t>I</t>
  </si>
  <si>
    <t>ФОТ управленческого персонала</t>
  </si>
  <si>
    <t>правление</t>
  </si>
  <si>
    <t>бухгалтер</t>
  </si>
  <si>
    <t>Услуги банка</t>
  </si>
  <si>
    <t>Обучение сотрудников</t>
  </si>
  <si>
    <t>Итого по разделу I</t>
  </si>
  <si>
    <t>II</t>
  </si>
  <si>
    <t>Раздел: Расходы по выполнению правил и норм технической и санитарной эксплуатации жилищного фонда</t>
  </si>
  <si>
    <t>Техническое обслуживание домофонов</t>
  </si>
  <si>
    <t>Вывоз твердых бытовых отходов</t>
  </si>
  <si>
    <t>Монтаж автоматической пожарной сигнализации и системы оповещения людей о пожаре</t>
  </si>
  <si>
    <t>Огнезащитная обработка кровли (чердак)</t>
  </si>
  <si>
    <t>Снятие и установка электросчетчика</t>
  </si>
  <si>
    <t>Итого по разделу II</t>
  </si>
  <si>
    <t>III</t>
  </si>
  <si>
    <t>Раздел: Текущий ремонт и благоустройство придомовой территории</t>
  </si>
  <si>
    <t>ФОТ с налогами обслуживающего персонала</t>
  </si>
  <si>
    <t>Материалы для текущего ремонта ( доводчик дверной, лампы, розетки, светильники и т.д…)</t>
  </si>
  <si>
    <t>Ремонт дорожного полотна (заделка ям)</t>
  </si>
  <si>
    <t>Косметический ремонт подъездов и лестничных пролётов (оплата труда)</t>
  </si>
  <si>
    <t>Материалы для текущего (аварийного) ремонта (водоснабжение, водоотведение, электроснабжение, теплоснабжение)</t>
  </si>
  <si>
    <t>Итого по разделу III</t>
  </si>
  <si>
    <t>IV</t>
  </si>
  <si>
    <t>Раздел: Резервный фонд</t>
  </si>
  <si>
    <t>Отчисления в резервный фонд</t>
  </si>
  <si>
    <t>Итого по разделу IV</t>
  </si>
  <si>
    <t>V</t>
  </si>
  <si>
    <t>Раздел: Прочие расходы</t>
  </si>
  <si>
    <t>Оплата пеней, штрафов, госпошлины</t>
  </si>
  <si>
    <t>Налоги от хозяйственной деятельности </t>
  </si>
  <si>
    <t>Итого по разделу V</t>
  </si>
  <si>
    <t>Итого </t>
  </si>
  <si>
    <t>Общая площадь дома</t>
  </si>
  <si>
    <t>VI</t>
  </si>
  <si>
    <t>Раздел: Капитальный ремонт</t>
  </si>
  <si>
    <t>Итого по разделу VI</t>
  </si>
  <si>
    <t>услуги связи</t>
  </si>
  <si>
    <t>ФОТ ответственных за электро-, сантех. хозяйство</t>
  </si>
  <si>
    <t>ФОТ уборка подъездов</t>
  </si>
  <si>
    <t>ФОТ уборка придомовой территории</t>
  </si>
  <si>
    <t>Регистрационный учет</t>
  </si>
  <si>
    <t>Офисные принадлежности, канцтовары, услуги почты, услуги по отправке отчетности по СБИС</t>
  </si>
  <si>
    <t>обслуживание газовых сетей </t>
  </si>
  <si>
    <t>очистка от снега кровли и территории</t>
  </si>
  <si>
    <t>хозяйственные расходы, инвентарь</t>
  </si>
  <si>
    <t>Покос травы (расходные материалы)</t>
  </si>
  <si>
    <t>Прочие расходы (ПФ,ФСС)</t>
  </si>
  <si>
    <t>замена узлов домофонов</t>
  </si>
  <si>
    <t xml:space="preserve"> Содержание 1 кв.м. в месяц, руб.</t>
  </si>
  <si>
    <t>рассчитывыются не с 1кв. м., а с колличества зарегистрированных (вывоз ТБО) и с квартиры (домофон)</t>
  </si>
  <si>
    <t>обслуживание вент.каналов</t>
  </si>
  <si>
    <r>
      <t xml:space="preserve">обслуживание домофонов, </t>
    </r>
    <r>
      <rPr>
        <b/>
        <sz val="11"/>
        <color indexed="8"/>
        <rFont val="Calibri"/>
        <family val="2"/>
      </rPr>
      <t xml:space="preserve">которые в смете и в квитвнциях будут показаны отдельно, так как . </t>
    </r>
  </si>
  <si>
    <t xml:space="preserve">Примечание: для информации в строку "содержание 1 кв.м. в месяц=24,82" расчетным путем включены расходы на вывоз ТБО, </t>
  </si>
  <si>
    <t>Раздел: Расходы по организации и управлению ТСН "ТСЖ Куликова 5"</t>
  </si>
  <si>
    <t>Финансирование работ и услуг на содержание общего имущества собственников помещений в многоквартирном доме по ул.Куликова 5 на 2017 год</t>
  </si>
  <si>
    <t>Приложение №3 к собранию членов ТСН "ТСЖ "Куликова 5" в форме заочного голосования с использованием информационной системы ст.47.1 ЖК РФ
Дата собрания: с 25.01.2017г. по 29.01.2017г.</t>
  </si>
  <si>
    <t>утверждена</t>
  </si>
  <si>
    <t>общим собранием собственников</t>
  </si>
  <si>
    <t>и членов ТСЖ</t>
  </si>
  <si>
    <t>ФОТ</t>
  </si>
  <si>
    <t>НАЛОГИ</t>
  </si>
  <si>
    <t xml:space="preserve">регистрационный-паспортный учет </t>
  </si>
  <si>
    <t>начисления в ПФ,ФСС (20,2%)</t>
  </si>
  <si>
    <r>
      <t xml:space="preserve">обслуживание домофонов, </t>
    </r>
    <r>
      <rPr>
        <b/>
        <sz val="11"/>
        <color indexed="8"/>
        <rFont val="Times New Roman"/>
        <family val="1"/>
      </rPr>
      <t>с квартиры 40 рубля</t>
    </r>
  </si>
  <si>
    <t xml:space="preserve">формирование фонда </t>
  </si>
  <si>
    <t>капитального ремонта на специальном  счете</t>
  </si>
  <si>
    <t xml:space="preserve">                      Финансирование  расходов на 2017 год ТСЖ «Куликова 5»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</si>
</sst>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ahoma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23"/>
      <name val="Tahoma"/>
      <family val="2"/>
    </font>
    <font>
      <sz val="14"/>
      <color indexed="23"/>
      <name val="Tahoma"/>
      <family val="2"/>
    </font>
    <font>
      <b/>
      <sz val="10"/>
      <color indexed="23"/>
      <name val="Tahoma"/>
      <family val="2"/>
    </font>
    <font>
      <b/>
      <sz val="16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676767"/>
      <name val="Tahoma"/>
      <family val="2"/>
    </font>
    <font>
      <sz val="14"/>
      <color rgb="FF676767"/>
      <name val="Tahoma"/>
      <family val="2"/>
    </font>
    <font>
      <b/>
      <sz val="10"/>
      <color rgb="FF676767"/>
      <name val="Tahoma"/>
      <family val="2"/>
    </font>
    <font>
      <b/>
      <sz val="16"/>
      <color rgb="FF676767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</border>
    <border>
      <left style="medium">
        <color rgb="FF33333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 style="medium">
        <color rgb="FF333333"/>
      </right>
      <top>
        <color indexed="63"/>
      </top>
      <bottom style="medium">
        <color rgb="FF3333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333333"/>
      </left>
      <right>
        <color indexed="63"/>
      </right>
      <top style="medium">
        <color rgb="FF333333"/>
      </top>
      <bottom style="medium">
        <color rgb="FF333333"/>
      </bottom>
    </border>
    <border>
      <left>
        <color indexed="63"/>
      </left>
      <right style="medium">
        <color rgb="FF333333"/>
      </right>
      <top style="medium">
        <color rgb="FF33333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 style="medium">
        <color rgb="FF3333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3" fillId="0" borderId="0" xfId="0" applyFont="1" applyAlignment="1">
      <alignment horizontal="justify"/>
    </xf>
    <xf numFmtId="2" fontId="55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56" fillId="0" borderId="10" xfId="0" applyNumberFormat="1" applyFont="1" applyBorder="1" applyAlignment="1">
      <alignment horizontal="right" wrapText="1"/>
    </xf>
    <xf numFmtId="2" fontId="55" fillId="0" borderId="10" xfId="0" applyNumberFormat="1" applyFont="1" applyBorder="1" applyAlignment="1">
      <alignment horizontal="right" wrapText="1"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12" fillId="0" borderId="0" xfId="0" applyFont="1" applyAlignment="1">
      <alignment/>
    </xf>
    <xf numFmtId="2" fontId="57" fillId="0" borderId="10" xfId="0" applyNumberFormat="1" applyFont="1" applyBorder="1" applyAlignment="1">
      <alignment horizontal="center" wrapText="1"/>
    </xf>
    <xf numFmtId="176" fontId="55" fillId="0" borderId="10" xfId="0" applyNumberFormat="1" applyFont="1" applyBorder="1" applyAlignment="1">
      <alignment horizontal="right" wrapText="1"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4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0" xfId="0" applyFont="1" applyAlignment="1">
      <alignment/>
    </xf>
    <xf numFmtId="0" fontId="1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10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0" fillId="0" borderId="0" xfId="0" applyNumberForma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9" fillId="0" borderId="14" xfId="0" applyNumberFormat="1" applyFont="1" applyBorder="1" applyAlignment="1">
      <alignment/>
    </xf>
    <xf numFmtId="0" fontId="15" fillId="0" borderId="0" xfId="0" applyFont="1" applyAlignment="1">
      <alignment wrapText="1"/>
    </xf>
    <xf numFmtId="0" fontId="58" fillId="0" borderId="25" xfId="0" applyFont="1" applyBorder="1" applyAlignment="1">
      <alignment horizontal="center" vertical="top" wrapText="1"/>
    </xf>
    <xf numFmtId="0" fontId="58" fillId="0" borderId="26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26" xfId="0" applyFont="1" applyBorder="1" applyAlignment="1">
      <alignment horizontal="center" wrapText="1"/>
    </xf>
    <xf numFmtId="0" fontId="56" fillId="0" borderId="25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55" fillId="0" borderId="25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view="pageLayout" workbookViewId="0" topLeftCell="B1">
      <selection activeCell="G3" sqref="G3"/>
    </sheetView>
  </sheetViews>
  <sheetFormatPr defaultColWidth="9.140625" defaultRowHeight="15"/>
  <cols>
    <col min="4" max="4" width="35.7109375" style="0" customWidth="1"/>
    <col min="6" max="7" width="19.00390625" style="0" customWidth="1"/>
    <col min="8" max="8" width="12.7109375" style="0" customWidth="1"/>
    <col min="9" max="9" width="17.57421875" style="0" customWidth="1"/>
  </cols>
  <sheetData>
    <row r="1" spans="1:8" ht="57.75" customHeight="1" thickBot="1">
      <c r="A1" s="55" t="s">
        <v>22</v>
      </c>
      <c r="B1" s="56"/>
      <c r="C1" s="57" t="s">
        <v>83</v>
      </c>
      <c r="D1" s="58"/>
      <c r="E1" s="58"/>
      <c r="F1" s="58"/>
      <c r="G1" s="58"/>
      <c r="H1" s="59"/>
    </row>
    <row r="2" spans="1:8" ht="24" customHeight="1" thickBot="1">
      <c r="A2" s="1" t="s">
        <v>23</v>
      </c>
      <c r="B2" s="57" t="s">
        <v>24</v>
      </c>
      <c r="C2" s="58"/>
      <c r="D2" s="59"/>
      <c r="E2" s="2"/>
      <c r="F2" s="17" t="s">
        <v>25</v>
      </c>
      <c r="G2" s="9" t="s">
        <v>26</v>
      </c>
      <c r="H2" s="17" t="s">
        <v>27</v>
      </c>
    </row>
    <row r="3" spans="1:8" ht="42" customHeight="1" thickBot="1">
      <c r="A3" s="1" t="s">
        <v>28</v>
      </c>
      <c r="B3" s="57" t="s">
        <v>82</v>
      </c>
      <c r="C3" s="58"/>
      <c r="D3" s="59"/>
      <c r="E3" s="3"/>
      <c r="F3" s="10"/>
      <c r="G3" s="10"/>
      <c r="H3" s="10"/>
    </row>
    <row r="4" spans="1:8" ht="20.25" customHeight="1" thickBot="1">
      <c r="A4" s="4">
        <v>1</v>
      </c>
      <c r="B4" s="60" t="s">
        <v>29</v>
      </c>
      <c r="C4" s="61"/>
      <c r="D4" s="62"/>
      <c r="E4" s="3"/>
      <c r="F4" s="11"/>
      <c r="G4" s="11"/>
      <c r="H4" s="11"/>
    </row>
    <row r="5" spans="1:8" ht="18.75" thickBot="1">
      <c r="A5" s="4">
        <v>4</v>
      </c>
      <c r="B5" s="60" t="s">
        <v>30</v>
      </c>
      <c r="C5" s="61"/>
      <c r="D5" s="62"/>
      <c r="E5" s="3"/>
      <c r="F5" s="10">
        <v>41900</v>
      </c>
      <c r="G5" s="10">
        <f aca="true" t="shared" si="0" ref="G5:G10">F5*12</f>
        <v>502800</v>
      </c>
      <c r="H5" s="12">
        <f>F5/G45</f>
        <v>7.061480382904139</v>
      </c>
    </row>
    <row r="6" spans="1:8" ht="18.75" thickBot="1">
      <c r="A6" s="4">
        <v>5</v>
      </c>
      <c r="B6" s="60" t="s">
        <v>31</v>
      </c>
      <c r="C6" s="61"/>
      <c r="D6" s="62"/>
      <c r="E6" s="3"/>
      <c r="F6" s="10">
        <v>9000</v>
      </c>
      <c r="G6" s="10">
        <f t="shared" si="0"/>
        <v>108000</v>
      </c>
      <c r="H6" s="12">
        <f>F6/G45</f>
        <v>1.516785762437643</v>
      </c>
    </row>
    <row r="7" spans="1:8" ht="18.75" thickBot="1">
      <c r="A7" s="4">
        <v>6</v>
      </c>
      <c r="B7" s="63" t="s">
        <v>65</v>
      </c>
      <c r="C7" s="64"/>
      <c r="D7" s="65"/>
      <c r="E7" s="3"/>
      <c r="F7" s="10">
        <v>0</v>
      </c>
      <c r="G7" s="10">
        <f t="shared" si="0"/>
        <v>0</v>
      </c>
      <c r="H7" s="12">
        <f>F7/G44</f>
        <v>0</v>
      </c>
    </row>
    <row r="8" spans="1:8" ht="18.75" thickBot="1">
      <c r="A8" s="4">
        <v>7</v>
      </c>
      <c r="B8" s="60" t="s">
        <v>32</v>
      </c>
      <c r="C8" s="61"/>
      <c r="D8" s="62"/>
      <c r="E8" s="3"/>
      <c r="F8" s="10">
        <v>3000</v>
      </c>
      <c r="G8" s="10">
        <f t="shared" si="0"/>
        <v>36000</v>
      </c>
      <c r="H8" s="12">
        <f>F8/G45</f>
        <v>0.505595254145881</v>
      </c>
    </row>
    <row r="9" spans="1:8" ht="21.75" customHeight="1" thickBot="1">
      <c r="A9" s="4">
        <v>8</v>
      </c>
      <c r="B9" s="60" t="s">
        <v>33</v>
      </c>
      <c r="C9" s="61"/>
      <c r="D9" s="62"/>
      <c r="E9" s="3"/>
      <c r="F9" s="10">
        <v>0</v>
      </c>
      <c r="G9" s="10">
        <f t="shared" si="0"/>
        <v>0</v>
      </c>
      <c r="H9" s="12">
        <v>0</v>
      </c>
    </row>
    <row r="10" spans="1:8" ht="52.5" customHeight="1" thickBot="1">
      <c r="A10" s="4">
        <v>9</v>
      </c>
      <c r="B10" s="60" t="s">
        <v>70</v>
      </c>
      <c r="C10" s="61"/>
      <c r="D10" s="62"/>
      <c r="E10" s="3"/>
      <c r="F10" s="10">
        <v>100</v>
      </c>
      <c r="G10" s="10">
        <f t="shared" si="0"/>
        <v>1200</v>
      </c>
      <c r="H10" s="12">
        <f>F10/G45</f>
        <v>0.016853175138196036</v>
      </c>
    </row>
    <row r="11" spans="1:8" ht="21" customHeight="1" thickBot="1">
      <c r="A11" s="4">
        <v>10</v>
      </c>
      <c r="B11" s="60" t="s">
        <v>69</v>
      </c>
      <c r="C11" s="61"/>
      <c r="D11" s="62"/>
      <c r="E11" s="3"/>
      <c r="F11" s="10">
        <v>5000</v>
      </c>
      <c r="G11" s="10">
        <f>F11*12</f>
        <v>60000</v>
      </c>
      <c r="H11" s="12">
        <f>F11/G45</f>
        <v>0.8426587569098017</v>
      </c>
    </row>
    <row r="12" spans="1:8" ht="18.75" thickBot="1">
      <c r="A12" s="5"/>
      <c r="B12" s="57" t="s">
        <v>34</v>
      </c>
      <c r="C12" s="58"/>
      <c r="D12" s="59"/>
      <c r="E12" s="2"/>
      <c r="F12" s="9">
        <f>SUM(F5:F11)</f>
        <v>59000</v>
      </c>
      <c r="G12" s="9">
        <f>SUM(G5:G11)</f>
        <v>708000</v>
      </c>
      <c r="H12" s="13">
        <f>SUM(H5:H11)</f>
        <v>9.943373331535662</v>
      </c>
    </row>
    <row r="13" spans="1:8" ht="36" customHeight="1" thickBot="1">
      <c r="A13" s="1" t="s">
        <v>35</v>
      </c>
      <c r="B13" s="66"/>
      <c r="C13" s="67"/>
      <c r="D13" s="57" t="s">
        <v>36</v>
      </c>
      <c r="E13" s="58"/>
      <c r="F13" s="58"/>
      <c r="G13" s="59"/>
      <c r="H13" s="4"/>
    </row>
    <row r="14" spans="1:8" ht="37.5" customHeight="1" thickBot="1">
      <c r="A14" s="4">
        <v>1</v>
      </c>
      <c r="B14" s="60" t="s">
        <v>66</v>
      </c>
      <c r="C14" s="61"/>
      <c r="D14" s="62"/>
      <c r="E14" s="3"/>
      <c r="F14" s="10">
        <v>6625</v>
      </c>
      <c r="G14" s="10">
        <f>F14*12</f>
        <v>79500</v>
      </c>
      <c r="H14" s="12">
        <f>F14/G45</f>
        <v>1.1165228529054874</v>
      </c>
    </row>
    <row r="15" spans="1:8" ht="23.25" customHeight="1" thickBot="1">
      <c r="A15" s="4">
        <v>2</v>
      </c>
      <c r="B15" s="60" t="s">
        <v>67</v>
      </c>
      <c r="C15" s="61"/>
      <c r="D15" s="62"/>
      <c r="E15" s="3"/>
      <c r="F15" s="10">
        <v>10350</v>
      </c>
      <c r="G15" s="10">
        <f aca="true" t="shared" si="1" ref="G15:G25">F15*12</f>
        <v>124200</v>
      </c>
      <c r="H15" s="12">
        <f>F15/G45</f>
        <v>1.7443036268032897</v>
      </c>
    </row>
    <row r="16" spans="1:8" ht="24.75" customHeight="1" thickBot="1">
      <c r="A16" s="4">
        <v>3</v>
      </c>
      <c r="B16" s="60" t="s">
        <v>68</v>
      </c>
      <c r="C16" s="61"/>
      <c r="D16" s="62"/>
      <c r="E16" s="3"/>
      <c r="F16" s="10">
        <v>11150</v>
      </c>
      <c r="G16" s="10">
        <f t="shared" si="1"/>
        <v>133800</v>
      </c>
      <c r="H16" s="12">
        <f>F16/G45</f>
        <v>1.879129027908858</v>
      </c>
    </row>
    <row r="17" spans="1:8" ht="18.75" thickBot="1">
      <c r="A17" s="4">
        <v>4</v>
      </c>
      <c r="B17" s="60" t="s">
        <v>73</v>
      </c>
      <c r="C17" s="61"/>
      <c r="D17" s="62"/>
      <c r="E17" s="3"/>
      <c r="F17" s="10">
        <v>2200</v>
      </c>
      <c r="G17" s="10">
        <f t="shared" si="1"/>
        <v>26400</v>
      </c>
      <c r="H17" s="12">
        <f>F17/G45</f>
        <v>0.3707698530403128</v>
      </c>
    </row>
    <row r="18" spans="1:8" ht="16.5" customHeight="1" thickBot="1">
      <c r="A18" s="4">
        <v>5</v>
      </c>
      <c r="B18" s="60" t="s">
        <v>71</v>
      </c>
      <c r="C18" s="61"/>
      <c r="D18" s="62"/>
      <c r="E18" s="3"/>
      <c r="F18" s="10">
        <v>1400</v>
      </c>
      <c r="G18" s="10">
        <f t="shared" si="1"/>
        <v>16800</v>
      </c>
      <c r="H18" s="12">
        <f>F18/G45</f>
        <v>0.2359444519347445</v>
      </c>
    </row>
    <row r="19" spans="1:8" ht="26.25" customHeight="1" thickBot="1">
      <c r="A19" s="4">
        <v>6</v>
      </c>
      <c r="B19" s="60" t="s">
        <v>37</v>
      </c>
      <c r="C19" s="61"/>
      <c r="D19" s="62"/>
      <c r="E19" s="3"/>
      <c r="F19" s="10">
        <v>3200</v>
      </c>
      <c r="G19" s="10">
        <f t="shared" si="1"/>
        <v>38400</v>
      </c>
      <c r="H19" s="12">
        <f>F19/G45</f>
        <v>0.5393016044222732</v>
      </c>
    </row>
    <row r="20" spans="1:8" ht="20.25" customHeight="1" thickBot="1">
      <c r="A20" s="4">
        <v>7</v>
      </c>
      <c r="B20" s="60" t="s">
        <v>38</v>
      </c>
      <c r="C20" s="61"/>
      <c r="D20" s="62"/>
      <c r="E20" s="3"/>
      <c r="F20" s="10">
        <v>9150</v>
      </c>
      <c r="G20" s="10">
        <f t="shared" si="1"/>
        <v>109800</v>
      </c>
      <c r="H20" s="12">
        <f>F20/G45</f>
        <v>1.542065525144937</v>
      </c>
    </row>
    <row r="21" spans="1:8" ht="29.25" customHeight="1" thickBot="1">
      <c r="A21" s="4">
        <v>8</v>
      </c>
      <c r="B21" s="60" t="s">
        <v>72</v>
      </c>
      <c r="C21" s="61"/>
      <c r="D21" s="62"/>
      <c r="E21" s="3"/>
      <c r="F21" s="10">
        <v>5000</v>
      </c>
      <c r="G21" s="10">
        <f t="shared" si="1"/>
        <v>60000</v>
      </c>
      <c r="H21" s="12">
        <f>F21/G45</f>
        <v>0.8426587569098017</v>
      </c>
    </row>
    <row r="22" spans="1:8" ht="21" customHeight="1" thickBot="1">
      <c r="A22" s="4">
        <v>9</v>
      </c>
      <c r="B22" s="60" t="s">
        <v>79</v>
      </c>
      <c r="C22" s="61"/>
      <c r="D22" s="62"/>
      <c r="E22" s="3"/>
      <c r="F22" s="10">
        <v>118.67</v>
      </c>
      <c r="G22" s="10">
        <f t="shared" si="1"/>
        <v>1424.04</v>
      </c>
      <c r="H22" s="12">
        <f>F22/5933.6</f>
        <v>0.019999662936497235</v>
      </c>
    </row>
    <row r="23" spans="1:8" ht="51" customHeight="1" thickBot="1">
      <c r="A23" s="4">
        <v>10</v>
      </c>
      <c r="B23" s="60" t="s">
        <v>39</v>
      </c>
      <c r="C23" s="61"/>
      <c r="D23" s="62"/>
      <c r="E23" s="3"/>
      <c r="F23" s="10">
        <v>0</v>
      </c>
      <c r="G23" s="10">
        <f t="shared" si="1"/>
        <v>0</v>
      </c>
      <c r="H23" s="12">
        <v>0</v>
      </c>
    </row>
    <row r="24" spans="1:8" ht="21" customHeight="1" thickBot="1">
      <c r="A24" s="4">
        <v>11</v>
      </c>
      <c r="B24" s="60" t="s">
        <v>40</v>
      </c>
      <c r="C24" s="61"/>
      <c r="D24" s="62"/>
      <c r="E24" s="3"/>
      <c r="F24" s="10">
        <v>0</v>
      </c>
      <c r="G24" s="10">
        <f t="shared" si="1"/>
        <v>0</v>
      </c>
      <c r="H24" s="12">
        <v>0</v>
      </c>
    </row>
    <row r="25" spans="1:8" ht="22.5" customHeight="1" thickBot="1">
      <c r="A25" s="4">
        <v>12</v>
      </c>
      <c r="B25" s="60" t="s">
        <v>41</v>
      </c>
      <c r="C25" s="61"/>
      <c r="D25" s="62"/>
      <c r="E25" s="3"/>
      <c r="F25" s="10">
        <v>450</v>
      </c>
      <c r="G25" s="10">
        <f t="shared" si="1"/>
        <v>5400</v>
      </c>
      <c r="H25" s="12">
        <f>G25/5933.6</f>
        <v>0.9100714574625859</v>
      </c>
    </row>
    <row r="26" spans="1:8" ht="18.75" customHeight="1" thickBot="1">
      <c r="A26" s="5"/>
      <c r="B26" s="57" t="s">
        <v>42</v>
      </c>
      <c r="C26" s="58"/>
      <c r="D26" s="59"/>
      <c r="E26" s="2"/>
      <c r="F26" s="9">
        <f>SUM(F14:F25)</f>
        <v>49643.67</v>
      </c>
      <c r="G26" s="9">
        <f>SUM(G14:G25)</f>
        <v>595724.04</v>
      </c>
      <c r="H26" s="13">
        <f>SUM(H14:H25)</f>
        <v>9.200766819468788</v>
      </c>
    </row>
    <row r="27" spans="1:8" ht="36.75" customHeight="1" thickBot="1">
      <c r="A27" s="1" t="s">
        <v>43</v>
      </c>
      <c r="B27" s="66"/>
      <c r="C27" s="67"/>
      <c r="D27" s="57" t="s">
        <v>44</v>
      </c>
      <c r="E27" s="58"/>
      <c r="F27" s="58"/>
      <c r="G27" s="59"/>
      <c r="H27" s="4"/>
    </row>
    <row r="28" spans="1:8" ht="29.25" customHeight="1" thickBot="1">
      <c r="A28" s="4">
        <v>1</v>
      </c>
      <c r="B28" s="60" t="s">
        <v>45</v>
      </c>
      <c r="C28" s="61"/>
      <c r="D28" s="62"/>
      <c r="E28" s="3"/>
      <c r="F28" s="10"/>
      <c r="G28" s="10">
        <v>0</v>
      </c>
      <c r="H28" s="12">
        <v>0</v>
      </c>
    </row>
    <row r="29" spans="1:8" ht="26.25" customHeight="1" thickBot="1">
      <c r="A29" s="4">
        <v>2</v>
      </c>
      <c r="B29" s="60" t="s">
        <v>76</v>
      </c>
      <c r="C29" s="61"/>
      <c r="D29" s="62"/>
      <c r="E29" s="3"/>
      <c r="F29" s="10"/>
      <c r="G29" s="10">
        <f>F29*12</f>
        <v>0</v>
      </c>
      <c r="H29" s="12">
        <f>F29/G45</f>
        <v>0</v>
      </c>
    </row>
    <row r="30" spans="1:8" ht="54.75" customHeight="1" thickBot="1">
      <c r="A30" s="4">
        <v>3</v>
      </c>
      <c r="B30" s="60" t="s">
        <v>46</v>
      </c>
      <c r="C30" s="61"/>
      <c r="D30" s="62"/>
      <c r="E30" s="3"/>
      <c r="F30" s="10">
        <v>200</v>
      </c>
      <c r="G30" s="10">
        <v>2400</v>
      </c>
      <c r="H30" s="12">
        <f>F30/G45</f>
        <v>0.03370635027639207</v>
      </c>
    </row>
    <row r="31" spans="1:8" ht="24" customHeight="1" thickBot="1">
      <c r="A31" s="4">
        <v>4</v>
      </c>
      <c r="B31" s="60" t="s">
        <v>74</v>
      </c>
      <c r="C31" s="61"/>
      <c r="D31" s="62"/>
      <c r="E31" s="3"/>
      <c r="F31" s="10">
        <v>50</v>
      </c>
      <c r="G31" s="10">
        <v>600</v>
      </c>
      <c r="H31" s="12">
        <f>F31/G45</f>
        <v>0.008426587569098018</v>
      </c>
    </row>
    <row r="32" spans="1:8" ht="22.5" customHeight="1" thickBot="1">
      <c r="A32" s="4">
        <v>5</v>
      </c>
      <c r="B32" s="60" t="s">
        <v>47</v>
      </c>
      <c r="C32" s="61"/>
      <c r="D32" s="62"/>
      <c r="E32" s="3"/>
      <c r="F32" s="10">
        <v>0</v>
      </c>
      <c r="G32" s="10">
        <v>0</v>
      </c>
      <c r="H32" s="12">
        <v>0</v>
      </c>
    </row>
    <row r="33" spans="1:8" ht="33.75" customHeight="1" thickBot="1">
      <c r="A33" s="4">
        <v>6</v>
      </c>
      <c r="B33" s="60" t="s">
        <v>48</v>
      </c>
      <c r="C33" s="61"/>
      <c r="D33" s="62"/>
      <c r="E33" s="3"/>
      <c r="F33" s="10">
        <v>0</v>
      </c>
      <c r="G33" s="10">
        <v>0</v>
      </c>
      <c r="H33" s="12">
        <v>0</v>
      </c>
    </row>
    <row r="34" spans="1:8" ht="51.75" customHeight="1" thickBot="1">
      <c r="A34" s="4">
        <v>8</v>
      </c>
      <c r="B34" s="60" t="s">
        <v>49</v>
      </c>
      <c r="C34" s="61"/>
      <c r="D34" s="62"/>
      <c r="E34" s="3"/>
      <c r="F34" s="10">
        <v>0</v>
      </c>
      <c r="G34" s="10">
        <v>0</v>
      </c>
      <c r="H34" s="12">
        <v>0</v>
      </c>
    </row>
    <row r="35" spans="1:8" ht="24.75" customHeight="1" thickBot="1">
      <c r="A35" s="5"/>
      <c r="B35" s="57" t="s">
        <v>50</v>
      </c>
      <c r="C35" s="58"/>
      <c r="D35" s="59"/>
      <c r="E35" s="2"/>
      <c r="F35" s="9">
        <f>SUM(F28:F34)</f>
        <v>250</v>
      </c>
      <c r="G35" s="9">
        <f>SUM(G28:G34)</f>
        <v>3000</v>
      </c>
      <c r="H35" s="13">
        <f>SUM(H28:H34)</f>
        <v>0.04213293784549009</v>
      </c>
    </row>
    <row r="36" spans="1:8" ht="18.75" thickBot="1">
      <c r="A36" s="1" t="s">
        <v>51</v>
      </c>
      <c r="B36" s="66"/>
      <c r="C36" s="67"/>
      <c r="D36" s="57" t="s">
        <v>52</v>
      </c>
      <c r="E36" s="58"/>
      <c r="F36" s="58"/>
      <c r="G36" s="59"/>
      <c r="H36" s="4"/>
    </row>
    <row r="37" spans="1:8" ht="21" customHeight="1" thickBot="1">
      <c r="A37" s="4">
        <v>1</v>
      </c>
      <c r="B37" s="60" t="s">
        <v>53</v>
      </c>
      <c r="C37" s="61"/>
      <c r="D37" s="62"/>
      <c r="E37" s="3"/>
      <c r="F37" s="10">
        <v>12000</v>
      </c>
      <c r="G37" s="10">
        <f>F37*12</f>
        <v>144000</v>
      </c>
      <c r="H37" s="12">
        <f>F37/G45</f>
        <v>2.022381016583524</v>
      </c>
    </row>
    <row r="38" spans="1:8" ht="21" customHeight="1" thickBot="1">
      <c r="A38" s="5"/>
      <c r="B38" s="57" t="s">
        <v>54</v>
      </c>
      <c r="C38" s="58"/>
      <c r="D38" s="59"/>
      <c r="E38" s="2"/>
      <c r="F38" s="9">
        <v>18000</v>
      </c>
      <c r="G38" s="9">
        <f>F38*12</f>
        <v>216000</v>
      </c>
      <c r="H38" s="13">
        <f>F38/G45</f>
        <v>3.033571524875286</v>
      </c>
    </row>
    <row r="39" spans="1:8" ht="17.25" customHeight="1" thickBot="1">
      <c r="A39" s="1" t="s">
        <v>55</v>
      </c>
      <c r="B39" s="57" t="s">
        <v>56</v>
      </c>
      <c r="C39" s="58"/>
      <c r="D39" s="59"/>
      <c r="E39" s="3"/>
      <c r="F39" s="10"/>
      <c r="G39" s="10"/>
      <c r="H39" s="10"/>
    </row>
    <row r="40" spans="1:8" ht="18.75" thickBot="1">
      <c r="A40" s="4">
        <v>1</v>
      </c>
      <c r="B40" s="60" t="s">
        <v>75</v>
      </c>
      <c r="C40" s="61"/>
      <c r="D40" s="62"/>
      <c r="E40" s="3"/>
      <c r="F40" s="10">
        <v>15377</v>
      </c>
      <c r="G40" s="10">
        <f>F40*12</f>
        <v>184524</v>
      </c>
      <c r="H40" s="12">
        <f>F40/G45</f>
        <v>2.5915127410004044</v>
      </c>
    </row>
    <row r="41" spans="1:8" ht="24" customHeight="1" thickBot="1">
      <c r="A41" s="4">
        <v>2</v>
      </c>
      <c r="B41" s="60" t="s">
        <v>57</v>
      </c>
      <c r="C41" s="61"/>
      <c r="D41" s="62"/>
      <c r="E41" s="3"/>
      <c r="F41" s="10">
        <v>0</v>
      </c>
      <c r="G41" s="10">
        <v>0</v>
      </c>
      <c r="H41" s="12">
        <v>0</v>
      </c>
    </row>
    <row r="42" spans="1:8" ht="25.5" customHeight="1" thickBot="1">
      <c r="A42" s="4">
        <v>3</v>
      </c>
      <c r="B42" s="60" t="s">
        <v>58</v>
      </c>
      <c r="C42" s="61"/>
      <c r="D42" s="62"/>
      <c r="E42" s="3"/>
      <c r="F42" s="10">
        <v>50</v>
      </c>
      <c r="G42" s="10">
        <v>600</v>
      </c>
      <c r="H42" s="12">
        <f>F42/5933.6</f>
        <v>0.008426587569098018</v>
      </c>
    </row>
    <row r="43" spans="1:8" ht="15" customHeight="1" thickBot="1">
      <c r="A43" s="5"/>
      <c r="B43" s="57" t="s">
        <v>59</v>
      </c>
      <c r="C43" s="58"/>
      <c r="D43" s="59"/>
      <c r="E43" s="2"/>
      <c r="F43" s="9">
        <f>SUM(F40:F42)</f>
        <v>15427</v>
      </c>
      <c r="G43" s="9">
        <f>SUM(G40:G42)</f>
        <v>185124</v>
      </c>
      <c r="H43" s="13">
        <f>SUM(H40:H42)</f>
        <v>2.5999393285695023</v>
      </c>
    </row>
    <row r="44" spans="1:8" ht="18.75" thickBot="1">
      <c r="A44" s="5"/>
      <c r="B44" s="57" t="s">
        <v>60</v>
      </c>
      <c r="C44" s="58"/>
      <c r="D44" s="59"/>
      <c r="E44" s="2"/>
      <c r="F44" s="9">
        <f>F43+F38+F35+F26+F12</f>
        <v>142320.66999999998</v>
      </c>
      <c r="G44" s="9">
        <f>G43+G38+G26+G35+G12</f>
        <v>1707848.04</v>
      </c>
      <c r="H44" s="9">
        <f>H43+H38+H26+H35+H12</f>
        <v>24.819783942294727</v>
      </c>
    </row>
    <row r="45" spans="1:8" ht="17.25" customHeight="1" thickBot="1">
      <c r="A45" s="5"/>
      <c r="B45" s="57" t="s">
        <v>61</v>
      </c>
      <c r="C45" s="58"/>
      <c r="D45" s="59"/>
      <c r="E45" s="2"/>
      <c r="F45" s="9"/>
      <c r="G45" s="9">
        <v>5933.6</v>
      </c>
      <c r="H45" s="9"/>
    </row>
    <row r="46" spans="1:8" ht="18" customHeight="1" thickBot="1">
      <c r="A46" s="5"/>
      <c r="B46" s="57" t="s">
        <v>77</v>
      </c>
      <c r="C46" s="58"/>
      <c r="D46" s="59"/>
      <c r="E46" s="2"/>
      <c r="F46" s="9"/>
      <c r="G46" s="9"/>
      <c r="H46" s="13">
        <v>24.82</v>
      </c>
    </row>
    <row r="47" spans="1:8" ht="18.75" thickBot="1">
      <c r="A47" s="5"/>
      <c r="B47" s="60"/>
      <c r="C47" s="61"/>
      <c r="D47" s="62"/>
      <c r="E47" s="3"/>
      <c r="F47" s="10"/>
      <c r="G47" s="10"/>
      <c r="H47" s="10"/>
    </row>
    <row r="48" spans="1:8" ht="25.5" customHeight="1" thickBot="1">
      <c r="A48" s="1" t="s">
        <v>62</v>
      </c>
      <c r="B48" s="57" t="s">
        <v>63</v>
      </c>
      <c r="C48" s="58"/>
      <c r="D48" s="59"/>
      <c r="E48" s="2"/>
      <c r="F48" s="9">
        <v>49288.48</v>
      </c>
      <c r="G48" s="9">
        <f>F48*12</f>
        <v>591461.76</v>
      </c>
      <c r="H48" s="18">
        <f>F48/G45</f>
        <v>8.306673857354726</v>
      </c>
    </row>
    <row r="49" spans="1:8" ht="19.5" customHeight="1" thickBot="1">
      <c r="A49" s="5"/>
      <c r="B49" s="57" t="s">
        <v>64</v>
      </c>
      <c r="C49" s="58"/>
      <c r="D49" s="59"/>
      <c r="E49" s="2"/>
      <c r="F49" s="9">
        <v>0</v>
      </c>
      <c r="G49" s="9">
        <v>0</v>
      </c>
      <c r="H49" s="13">
        <v>0</v>
      </c>
    </row>
    <row r="50" spans="1:8" ht="15.75" thickBot="1">
      <c r="A50" s="6"/>
      <c r="B50" s="7"/>
      <c r="C50" s="7"/>
      <c r="D50" s="7"/>
      <c r="E50" s="7"/>
      <c r="F50" s="14"/>
      <c r="G50" s="14"/>
      <c r="H50" s="15"/>
    </row>
    <row r="51" ht="18.75">
      <c r="A51" s="8"/>
    </row>
    <row r="52" ht="15">
      <c r="A52" s="16" t="s">
        <v>81</v>
      </c>
    </row>
    <row r="53" ht="15">
      <c r="A53" s="16" t="s">
        <v>80</v>
      </c>
    </row>
    <row r="54" ht="15">
      <c r="A54" s="16" t="s">
        <v>78</v>
      </c>
    </row>
  </sheetData>
  <sheetProtection/>
  <mergeCells count="53"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4:D34"/>
    <mergeCell ref="B35:D35"/>
    <mergeCell ref="B36:C36"/>
    <mergeCell ref="D36:G36"/>
    <mergeCell ref="B37:D37"/>
    <mergeCell ref="B28:D28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C27"/>
    <mergeCell ref="D27:G27"/>
    <mergeCell ref="B17:D17"/>
    <mergeCell ref="B18:D18"/>
    <mergeCell ref="B19:D19"/>
    <mergeCell ref="B20:D20"/>
    <mergeCell ref="B21:D21"/>
    <mergeCell ref="B22:D22"/>
    <mergeCell ref="B12:D12"/>
    <mergeCell ref="B13:C13"/>
    <mergeCell ref="D13:G13"/>
    <mergeCell ref="B14:D14"/>
    <mergeCell ref="B15:D15"/>
    <mergeCell ref="B16:D16"/>
    <mergeCell ref="B6:D6"/>
    <mergeCell ref="B7:D7"/>
    <mergeCell ref="B8:D8"/>
    <mergeCell ref="B9:D9"/>
    <mergeCell ref="B10:D10"/>
    <mergeCell ref="B11:D11"/>
    <mergeCell ref="A1:B1"/>
    <mergeCell ref="C1:H1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78.57421875" style="0" bestFit="1" customWidth="1"/>
    <col min="2" max="2" width="11.28125" style="0" bestFit="1" customWidth="1"/>
  </cols>
  <sheetData>
    <row r="1" spans="1:5" ht="64.5" customHeight="1">
      <c r="A1" s="54" t="s">
        <v>84</v>
      </c>
      <c r="B1" s="48"/>
      <c r="C1" s="32"/>
      <c r="D1" s="32"/>
      <c r="E1" s="32"/>
    </row>
    <row r="2" spans="1:3" ht="15.75">
      <c r="A2" s="21" t="s">
        <v>95</v>
      </c>
      <c r="B2" s="22"/>
      <c r="C2" s="22"/>
    </row>
    <row r="3" spans="1:3" ht="15.75">
      <c r="A3" s="22"/>
      <c r="B3" s="22"/>
      <c r="C3" s="48" t="s">
        <v>85</v>
      </c>
    </row>
    <row r="4" spans="1:3" ht="15.75">
      <c r="A4" s="22"/>
      <c r="B4" s="22"/>
      <c r="C4" s="48" t="s">
        <v>86</v>
      </c>
    </row>
    <row r="5" spans="1:3" ht="15.75">
      <c r="A5" s="22"/>
      <c r="B5" s="22"/>
      <c r="C5" s="48" t="s">
        <v>87</v>
      </c>
    </row>
    <row r="6" spans="1:3" ht="15.75">
      <c r="A6" s="22"/>
      <c r="B6" s="22"/>
      <c r="C6" s="22"/>
    </row>
    <row r="7" spans="1:3" ht="15.75">
      <c r="A7" s="23" t="s">
        <v>0</v>
      </c>
      <c r="B7" s="49" t="s">
        <v>20</v>
      </c>
      <c r="C7" s="50" t="s">
        <v>1</v>
      </c>
    </row>
    <row r="8" spans="1:5" ht="15.75">
      <c r="A8" s="24" t="s">
        <v>21</v>
      </c>
      <c r="B8" s="25">
        <v>41900</v>
      </c>
      <c r="C8" s="25">
        <v>7.061480382904139</v>
      </c>
      <c r="D8" s="51">
        <v>85025</v>
      </c>
      <c r="E8" s="52" t="s">
        <v>88</v>
      </c>
    </row>
    <row r="9" spans="1:5" ht="15.75">
      <c r="A9" s="24" t="s">
        <v>2</v>
      </c>
      <c r="B9" s="25">
        <v>9000</v>
      </c>
      <c r="C9" s="25">
        <v>1.516785762437643</v>
      </c>
      <c r="D9" s="52">
        <v>17175.05</v>
      </c>
      <c r="E9" s="52" t="s">
        <v>89</v>
      </c>
    </row>
    <row r="10" spans="1:3" ht="15.75">
      <c r="A10" s="24" t="s">
        <v>3</v>
      </c>
      <c r="B10" s="25">
        <v>10350</v>
      </c>
      <c r="C10" s="25">
        <v>1.7443036268032897</v>
      </c>
    </row>
    <row r="11" spans="1:3" ht="15.75">
      <c r="A11" s="24" t="s">
        <v>4</v>
      </c>
      <c r="B11" s="25">
        <v>11150</v>
      </c>
      <c r="C11" s="25">
        <v>1.879129027908858</v>
      </c>
    </row>
    <row r="12" spans="1:3" ht="15.75">
      <c r="A12" s="24" t="s">
        <v>90</v>
      </c>
      <c r="B12" s="25">
        <v>5000</v>
      </c>
      <c r="C12" s="25">
        <v>0.8426587569098017</v>
      </c>
    </row>
    <row r="13" spans="1:3" ht="15.75">
      <c r="A13" s="19" t="s">
        <v>5</v>
      </c>
      <c r="B13" s="25">
        <v>4025</v>
      </c>
      <c r="C13" s="25">
        <v>0.6783402993123904</v>
      </c>
    </row>
    <row r="14" spans="1:3" ht="15.75">
      <c r="A14" s="19" t="s">
        <v>6</v>
      </c>
      <c r="B14" s="25">
        <v>3600</v>
      </c>
      <c r="C14" s="25">
        <v>0.6067143049750573</v>
      </c>
    </row>
    <row r="15" spans="1:3" ht="15.75">
      <c r="A15" s="24" t="s">
        <v>91</v>
      </c>
      <c r="B15" s="25">
        <v>17175.05</v>
      </c>
      <c r="C15" s="25">
        <v>2.894541256572738</v>
      </c>
    </row>
    <row r="16" spans="1:3" ht="15.75">
      <c r="A16" s="24" t="s">
        <v>7</v>
      </c>
      <c r="B16" s="25">
        <v>3300</v>
      </c>
      <c r="C16" s="25">
        <v>0.5561547795604691</v>
      </c>
    </row>
    <row r="17" spans="1:3" ht="15.75">
      <c r="A17" s="24" t="s">
        <v>12</v>
      </c>
      <c r="B17" s="25">
        <v>9000</v>
      </c>
      <c r="C17" s="25">
        <v>1.516785762437643</v>
      </c>
    </row>
    <row r="18" spans="1:3" ht="15.75">
      <c r="A18" s="24" t="s">
        <v>8</v>
      </c>
      <c r="B18" s="25">
        <v>4000</v>
      </c>
      <c r="C18" s="25">
        <v>0.6741270055278414</v>
      </c>
    </row>
    <row r="19" spans="1:3" ht="15.75">
      <c r="A19" s="24" t="s">
        <v>9</v>
      </c>
      <c r="B19" s="25">
        <v>5000</v>
      </c>
      <c r="C19" s="25">
        <v>0.8426587569098017</v>
      </c>
    </row>
    <row r="20" spans="1:3" ht="15.75">
      <c r="A20" s="24" t="s">
        <v>79</v>
      </c>
      <c r="B20" s="25">
        <v>1200</v>
      </c>
      <c r="C20" s="25">
        <v>0.20223810165835243</v>
      </c>
    </row>
    <row r="21" spans="1:4" ht="15.75">
      <c r="A21" s="24" t="s">
        <v>10</v>
      </c>
      <c r="B21" s="25">
        <v>1400</v>
      </c>
      <c r="C21" s="25">
        <v>0.2359444519347445</v>
      </c>
      <c r="D21" s="43"/>
    </row>
    <row r="22" spans="1:3" ht="15.75">
      <c r="A22" s="24" t="s">
        <v>19</v>
      </c>
      <c r="B22" s="25">
        <v>13200</v>
      </c>
      <c r="C22" s="25">
        <v>2.2246191182418764</v>
      </c>
    </row>
    <row r="23" spans="1:4" ht="15.75">
      <c r="A23" s="23" t="s">
        <v>11</v>
      </c>
      <c r="B23" s="26">
        <v>139300.05</v>
      </c>
      <c r="C23" s="27">
        <v>23.476481394094645</v>
      </c>
      <c r="D23" s="20" t="s">
        <v>17</v>
      </c>
    </row>
    <row r="24" spans="1:5" ht="15.75">
      <c r="A24" s="24" t="s">
        <v>92</v>
      </c>
      <c r="B24" s="25">
        <v>3040</v>
      </c>
      <c r="C24" s="25"/>
      <c r="E24" s="43"/>
    </row>
    <row r="25" spans="1:3" ht="15.75">
      <c r="A25" s="24" t="s">
        <v>18</v>
      </c>
      <c r="B25" s="53">
        <v>55.7</v>
      </c>
      <c r="C25" s="28"/>
    </row>
    <row r="26" spans="1:3" ht="15.75">
      <c r="A26" s="24" t="s">
        <v>13</v>
      </c>
      <c r="B26" s="24">
        <v>5933.6</v>
      </c>
      <c r="C26" s="28"/>
    </row>
    <row r="27" spans="1:3" ht="15.75">
      <c r="A27" s="29"/>
      <c r="B27" s="30"/>
      <c r="C27" s="31"/>
    </row>
    <row r="28" spans="1:5" ht="15">
      <c r="A28" s="33" t="s">
        <v>16</v>
      </c>
      <c r="B28" s="34"/>
      <c r="C28" s="35"/>
      <c r="D28" s="36"/>
      <c r="E28" s="32"/>
    </row>
    <row r="29" spans="1:5" ht="15">
      <c r="A29" s="37" t="s">
        <v>14</v>
      </c>
      <c r="B29" s="38"/>
      <c r="C29" s="39"/>
      <c r="D29" s="36"/>
      <c r="E29" s="32"/>
    </row>
    <row r="30" spans="1:5" ht="15">
      <c r="A30" s="37" t="s">
        <v>15</v>
      </c>
      <c r="B30" s="38"/>
      <c r="C30" s="39"/>
      <c r="D30" s="36"/>
      <c r="E30" s="32"/>
    </row>
    <row r="31" spans="1:5" ht="15">
      <c r="A31" s="40"/>
      <c r="B31" s="41"/>
      <c r="C31" s="42"/>
      <c r="D31" s="36"/>
      <c r="E31" s="32"/>
    </row>
    <row r="32" spans="1:3" ht="15.75">
      <c r="A32" s="44" t="s">
        <v>93</v>
      </c>
      <c r="B32" s="44"/>
      <c r="C32" s="44"/>
    </row>
    <row r="33" spans="1:3" ht="15.75">
      <c r="A33" s="45" t="s">
        <v>94</v>
      </c>
      <c r="B33" s="47">
        <v>49248.880000000005</v>
      </c>
      <c r="C33" s="46">
        <v>8.3</v>
      </c>
    </row>
    <row r="34" spans="2:3" ht="15.75">
      <c r="B34" s="22"/>
      <c r="C34" s="22"/>
    </row>
    <row r="35" spans="1:3" ht="15.75">
      <c r="A35" s="22"/>
      <c r="B35" s="22"/>
      <c r="C35" s="22"/>
    </row>
    <row r="36" spans="1:3" ht="15.75">
      <c r="A36" s="22"/>
      <c r="B36" s="22"/>
      <c r="C36" s="22"/>
    </row>
    <row r="41" ht="15.75">
      <c r="A41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Andreeva</dc:creator>
  <cp:keywords/>
  <dc:description/>
  <cp:lastModifiedBy>Екатерина Любимова</cp:lastModifiedBy>
  <cp:lastPrinted>2015-01-20T15:45:20Z</cp:lastPrinted>
  <dcterms:created xsi:type="dcterms:W3CDTF">2014-02-28T10:13:57Z</dcterms:created>
  <dcterms:modified xsi:type="dcterms:W3CDTF">2017-01-29T07:34:53Z</dcterms:modified>
  <cp:category/>
  <cp:version/>
  <cp:contentType/>
  <cp:contentStatus/>
</cp:coreProperties>
</file>